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<sst xmlns="http://schemas.openxmlformats.org/spreadsheetml/2006/main" count="135" uniqueCount="98">
  <si>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</si>
  <si>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</si>
  <si>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</si>
  <si>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</si>
  <si>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</si>
  <si>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</si>
  <si>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</si>
  <si>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</si>
  <si>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</si>
  <si>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</si>
  <si>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</si>
  <si>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</si>
  <si>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</si>
  <si>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</si>
  <si>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</si>
  <si>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</si>
  <si>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</si>
  <si>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</si>
  <si>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</si>
  <si>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</si>
  <si>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</si>
  <si>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</si>
  <si>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</si>
  <si>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</si>
  <si>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</si>
  <si>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</si>
  <si>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</si>
  <si>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</si>
  <si>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</si>
  <si>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</si>
  <si>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</si>
  <si>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</si>
  <si>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</si>
  <si>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</si>
  <si>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</si>
  <si>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</si>
  <si>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</si>
  <si>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</si>
  <si>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</si>
  <si>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</si>
  <si>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</si>
  <si>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</si>
  <si>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</si>
  <si>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</si>
  <si>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</si>
  <si>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</si>
  <si>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</si>
  <si>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</si>
  <si>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</si>
  <si>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</si>
  <si>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</si>
  <si>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</si>
  <si>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</si>
  <si>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</si>
  <si>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</si>
  <si>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</si>
  <si>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</si>
  <si>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</si>
  <si>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</si>
  <si>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</si>
  <si>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</si>
  <si>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</si>
  <si>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</si>
  <si>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</si>
  <si>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</si>
  <si>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</si>
  <si>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</si>
  <si>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</si>
  <si>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</si>
  <si>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</si>
  <si>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</si>
  <si>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</si>
  <si>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</si>
  <si>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</si>
  <si>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</si>
  <si>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</si>
  <si>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</si>
  <si>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</si>
  <si>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</si>
  <si>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</si>
  <si>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</si>
  <si>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</si>
  <si>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</si>
  <si>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</si>
  <si>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</si>
  <si>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</si>
  <si>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</si>
  <si>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</si>
  <si>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</si>
  <si>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</si>
  <si>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</si>
  <si>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</si>
  <si>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</si>
  <si>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</si>
  <si>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</si>
  <si>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</si>
  <si>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03/2014</t>
  </si>
  <si>
    <t>Data da Publicação: 20/04/2014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</si>
</sst>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71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7.140625" style="0" customWidth="1"/>
    <col min="5" max="5" width="12.28125" style="0" customWidth="1"/>
    <col min="6" max="15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96</v>
      </c>
      <c r="B14" s="7"/>
      <c r="C14" s="8"/>
    </row>
    <row r="15" spans="1:3" s="4" customFormat="1" ht="15">
      <c r="A15" s="6" t="s">
        <v>97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9</v>
      </c>
      <c r="C17" s="1"/>
    </row>
    <row r="18" spans="1:3" s="4" customFormat="1" ht="18.75" customHeight="1">
      <c r="A18" s="9" t="s">
        <v>10</v>
      </c>
      <c r="B18" s="9" t="s">
        <v>11</v>
      </c>
      <c r="C18" s="10" t="s">
        <v>12</v>
      </c>
    </row>
    <row r="19" spans="1:3" s="4" customFormat="1" ht="18.75" customHeight="1">
      <c r="A19" s="11" t="s">
        <v>13</v>
      </c>
      <c r="B19" s="11" t="s">
        <v>14</v>
      </c>
      <c r="C19" s="12">
        <v>52655009.13</v>
      </c>
    </row>
    <row r="20" spans="1:3" s="4" customFormat="1" ht="18.75" customHeight="1">
      <c r="A20" s="11" t="s">
        <v>15</v>
      </c>
      <c r="B20" s="11" t="s">
        <v>16</v>
      </c>
      <c r="C20" s="12">
        <v>14935295.13</v>
      </c>
    </row>
    <row r="21" spans="1:3" s="4" customFormat="1" ht="18.75" customHeight="1">
      <c r="A21" s="11" t="s">
        <v>17</v>
      </c>
      <c r="B21" s="11" t="s">
        <v>18</v>
      </c>
      <c r="C21" s="12">
        <v>9746359.51</v>
      </c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3" s="4" customFormat="1" ht="19.5" customHeight="1">
      <c r="A23" s="11"/>
      <c r="B23" s="11" t="s">
        <v>21</v>
      </c>
      <c r="C23" s="12">
        <f>SUM(C19:C22)</f>
        <v>77336663.77000001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3" s="4" customFormat="1" ht="18.75" customHeight="1">
      <c r="A27" s="11" t="s">
        <v>13</v>
      </c>
      <c r="B27" s="11" t="s">
        <v>23</v>
      </c>
      <c r="C27" s="12">
        <v>24858.88</v>
      </c>
    </row>
    <row r="28" spans="1:3" s="4" customFormat="1" ht="18.75" customHeight="1">
      <c r="A28" s="11" t="s">
        <v>15</v>
      </c>
      <c r="B28" s="11" t="s">
        <v>24</v>
      </c>
      <c r="C28" s="12">
        <v>2762836.17</v>
      </c>
    </row>
    <row r="29" spans="1:3" s="4" customFormat="1" ht="18.75" customHeight="1">
      <c r="A29" s="11" t="s">
        <v>17</v>
      </c>
      <c r="B29" s="11" t="s">
        <v>25</v>
      </c>
      <c r="C29" s="12">
        <v>387415.38</v>
      </c>
    </row>
    <row r="30" spans="1:3" s="4" customFormat="1" ht="33" customHeight="1">
      <c r="A30" s="11" t="s">
        <v>19</v>
      </c>
      <c r="B30" s="11" t="s">
        <v>26</v>
      </c>
      <c r="C30" s="12">
        <v>1654726.47</v>
      </c>
    </row>
    <row r="31" spans="1:3" s="4" customFormat="1" ht="17.25" customHeight="1">
      <c r="A31" s="11" t="s">
        <v>27</v>
      </c>
      <c r="B31" s="11" t="s">
        <v>28</v>
      </c>
      <c r="C31" s="12">
        <f>546120.38+14720+121436.48+127779+3017.96</f>
        <v>813073.82</v>
      </c>
    </row>
    <row r="32" spans="1:3" s="4" customFormat="1" ht="17.25" customHeight="1">
      <c r="A32" s="11" t="s">
        <v>29</v>
      </c>
      <c r="B32" s="11" t="s">
        <v>30</v>
      </c>
      <c r="C32" s="12">
        <v>75604.27</v>
      </c>
    </row>
    <row r="33" spans="1:3" s="4" customFormat="1" ht="17.25" customHeight="1">
      <c r="A33" s="11" t="s">
        <v>31</v>
      </c>
      <c r="B33" s="11" t="s">
        <v>32</v>
      </c>
      <c r="C33" s="12">
        <f>72111.31+427637.93</f>
        <v>499749.24</v>
      </c>
    </row>
    <row r="34" spans="1:3" s="4" customFormat="1" ht="17.25" customHeight="1">
      <c r="A34" s="11" t="s">
        <v>33</v>
      </c>
      <c r="B34" s="11" t="s">
        <v>34</v>
      </c>
      <c r="C34" s="12">
        <f>619111.96+329533.11</f>
        <v>948645.07</v>
      </c>
    </row>
    <row r="35" spans="1:3" s="4" customFormat="1" ht="17.25" customHeight="1">
      <c r="A35" s="11" t="s">
        <v>35</v>
      </c>
      <c r="B35" s="11" t="s">
        <v>36</v>
      </c>
      <c r="C35" s="12">
        <f>99985.75+620.72</f>
        <v>100606.47</v>
      </c>
    </row>
    <row r="36" spans="1:3" s="4" customFormat="1" ht="17.25" customHeight="1">
      <c r="A36" s="11" t="s">
        <v>37</v>
      </c>
      <c r="B36" s="11" t="s">
        <v>38</v>
      </c>
      <c r="C36" s="12">
        <f>426965.16</f>
        <v>426965.16</v>
      </c>
    </row>
    <row r="37" spans="1:3" s="4" customFormat="1" ht="17.25" customHeight="1">
      <c r="A37" s="11" t="s">
        <v>39</v>
      </c>
      <c r="B37" s="11" t="s">
        <v>40</v>
      </c>
      <c r="C37" s="12">
        <v>102884.81</v>
      </c>
    </row>
    <row r="38" spans="1:3" s="4" customFormat="1" ht="17.25" customHeight="1">
      <c r="A38" s="11" t="s">
        <v>41</v>
      </c>
      <c r="B38" s="11" t="s">
        <v>42</v>
      </c>
      <c r="C38" s="12">
        <f>383043.74</f>
        <v>383043.74</v>
      </c>
    </row>
    <row r="39" spans="1:3" s="4" customFormat="1" ht="105">
      <c r="A39" s="11" t="s">
        <v>43</v>
      </c>
      <c r="B39" s="11" t="s">
        <v>44</v>
      </c>
      <c r="C39" s="13">
        <f>273183+26376.88+37622.77</f>
        <v>337182.65</v>
      </c>
    </row>
    <row r="40" spans="1:3" s="4" customFormat="1" ht="17.25" customHeight="1">
      <c r="A40" s="11" t="s">
        <v>45</v>
      </c>
      <c r="B40" s="11" t="s">
        <v>46</v>
      </c>
      <c r="C40" s="12">
        <f>378389.07+64345.77</f>
        <v>442734.84</v>
      </c>
    </row>
    <row r="41" spans="1:3" s="4" customFormat="1" ht="17.25" customHeight="1">
      <c r="A41" s="11" t="s">
        <v>47</v>
      </c>
      <c r="B41" s="11" t="s">
        <v>48</v>
      </c>
      <c r="C41" s="13">
        <f>1050034.91+17874.57</f>
        <v>1067909.48</v>
      </c>
    </row>
    <row r="42" spans="1:3" s="4" customFormat="1" ht="17.25" customHeight="1">
      <c r="A42" s="11" t="s">
        <v>49</v>
      </c>
      <c r="B42" s="11" t="s">
        <v>50</v>
      </c>
      <c r="C42" s="12">
        <f>11080.27</f>
        <v>11080.27</v>
      </c>
    </row>
    <row r="43" spans="1:3" s="4" customFormat="1" ht="32.25" customHeight="1">
      <c r="A43" s="11" t="s">
        <v>51</v>
      </c>
      <c r="B43" s="11" t="s">
        <v>52</v>
      </c>
      <c r="C43" s="12">
        <f>730539.28+8883.31</f>
        <v>739422.5900000001</v>
      </c>
    </row>
    <row r="44" spans="1:3" s="4" customFormat="1" ht="17.25" customHeight="1">
      <c r="A44" s="11" t="s">
        <v>53</v>
      </c>
      <c r="B44" s="11" t="s">
        <v>54</v>
      </c>
      <c r="C44" s="13">
        <f>21475.86+31290</f>
        <v>52765.86</v>
      </c>
    </row>
    <row r="45" spans="1:3" s="4" customFormat="1" ht="17.25" customHeight="1">
      <c r="A45" s="11" t="s">
        <v>55</v>
      </c>
      <c r="B45" s="11" t="s">
        <v>56</v>
      </c>
      <c r="C45" s="12">
        <f>197664</f>
        <v>197664</v>
      </c>
    </row>
    <row r="46" spans="1:3" s="4" customFormat="1" ht="30">
      <c r="A46" s="11" t="s">
        <v>57</v>
      </c>
      <c r="B46" s="11" t="s">
        <v>58</v>
      </c>
      <c r="C46" s="13">
        <v>447060</v>
      </c>
    </row>
    <row r="47" spans="1:3" s="4" customFormat="1" ht="17.25" customHeight="1">
      <c r="A47" s="11" t="s">
        <v>59</v>
      </c>
      <c r="B47" s="11" t="s">
        <v>60</v>
      </c>
      <c r="C47" s="12">
        <v>0</v>
      </c>
    </row>
    <row r="48" spans="1:3" s="4" customFormat="1" ht="17.25" customHeight="1">
      <c r="A48" s="11" t="s">
        <v>61</v>
      </c>
      <c r="B48" s="11" t="s">
        <v>62</v>
      </c>
      <c r="C48" s="12">
        <v>40461.22</v>
      </c>
    </row>
    <row r="49" spans="1:3" s="4" customFormat="1" ht="17.25" customHeight="1">
      <c r="A49" s="11" t="s">
        <v>63</v>
      </c>
      <c r="B49" s="11" t="s">
        <v>64</v>
      </c>
      <c r="C49" s="12">
        <v>19260</v>
      </c>
    </row>
    <row r="50" spans="1:3" s="4" customFormat="1" ht="31.5" customHeight="1">
      <c r="A50" s="11" t="s">
        <v>65</v>
      </c>
      <c r="B50" s="11" t="s">
        <v>66</v>
      </c>
      <c r="C50" s="12">
        <f>879532.19-C45-C46-C47-C48-C49</f>
        <v>175086.96999999994</v>
      </c>
    </row>
    <row r="51" spans="1:3" s="4" customFormat="1" ht="15" customHeight="1">
      <c r="A51" s="11" t="s">
        <v>67</v>
      </c>
      <c r="B51" s="11" t="s">
        <v>68</v>
      </c>
      <c r="C51" s="12">
        <v>0</v>
      </c>
    </row>
    <row r="52" spans="1:3" s="4" customFormat="1" ht="15" customHeight="1">
      <c r="A52" s="11" t="s">
        <v>69</v>
      </c>
      <c r="B52" s="11" t="s">
        <v>70</v>
      </c>
      <c r="C52" s="12">
        <f>4012823.63+8874.79+8845+336678.7+90753.24+4632.5+4684.43+840.56+57949+2188.65+58387.69+55167.56+7231+13682.16+438.76+48.63+57.31+290.49+3228+8978+227910.83+6800+5877.37-64760.8+119901.6+28099.73+48555.68+3115.5+19000+9048+3016.86+2986.86+31965.75</f>
        <v>5117297.48</v>
      </c>
    </row>
    <row r="53" spans="1:4" s="4" customFormat="1" ht="15" customHeight="1">
      <c r="A53" s="11"/>
      <c r="B53" s="11" t="s">
        <v>21</v>
      </c>
      <c r="C53" s="12">
        <f>SUM(C27:C52)</f>
        <v>16828334.84</v>
      </c>
      <c r="D53" s="14"/>
    </row>
    <row r="54" spans="1:4" s="4" customFormat="1" ht="15">
      <c r="A54" s="5"/>
      <c r="B54" s="14"/>
      <c r="C54" s="14"/>
      <c r="D54" s="14"/>
    </row>
    <row r="55" spans="1:3" s="4" customFormat="1" ht="18" customHeight="1">
      <c r="A55" s="5" t="s">
        <v>71</v>
      </c>
      <c r="C55" s="1"/>
    </row>
    <row r="56" spans="1:3" s="4" customFormat="1" ht="18.75" customHeight="1">
      <c r="A56" s="9" t="s">
        <v>10</v>
      </c>
      <c r="B56" s="9" t="s">
        <v>11</v>
      </c>
      <c r="C56" s="10" t="s">
        <v>12</v>
      </c>
    </row>
    <row r="57" spans="1:3" s="4" customFormat="1" ht="17.25" customHeight="1">
      <c r="A57" s="11" t="s">
        <v>13</v>
      </c>
      <c r="B57" s="11" t="s">
        <v>72</v>
      </c>
      <c r="C57" s="12">
        <v>0</v>
      </c>
    </row>
    <row r="58" spans="1:3" s="4" customFormat="1" ht="17.25" customHeight="1">
      <c r="A58" s="11" t="s">
        <v>15</v>
      </c>
      <c r="B58" s="11" t="s">
        <v>73</v>
      </c>
      <c r="C58" s="12">
        <v>0</v>
      </c>
    </row>
    <row r="59" spans="1:3" s="4" customFormat="1" ht="31.5" customHeight="1">
      <c r="A59" s="11" t="s">
        <v>17</v>
      </c>
      <c r="B59" s="11" t="s">
        <v>74</v>
      </c>
      <c r="C59" s="12">
        <v>0</v>
      </c>
    </row>
    <row r="60" spans="1:3" s="4" customFormat="1" ht="16.5" customHeight="1">
      <c r="A60" s="11" t="s">
        <v>19</v>
      </c>
      <c r="B60" s="11" t="s">
        <v>75</v>
      </c>
      <c r="C60" s="13">
        <v>0</v>
      </c>
    </row>
    <row r="61" spans="1:3" s="4" customFormat="1" ht="16.5" customHeight="1">
      <c r="A61" s="11" t="s">
        <v>27</v>
      </c>
      <c r="B61" s="11" t="s">
        <v>76</v>
      </c>
      <c r="C61" s="12">
        <v>9645</v>
      </c>
    </row>
    <row r="62" spans="1:3" s="4" customFormat="1" ht="16.5" customHeight="1">
      <c r="A62" s="11"/>
      <c r="B62" s="11" t="s">
        <v>21</v>
      </c>
      <c r="C62" s="12">
        <f>SUM(C57:C61)</f>
        <v>9645</v>
      </c>
    </row>
    <row r="63" spans="1:3" s="4" customFormat="1" ht="21" customHeight="1">
      <c r="A63" s="5"/>
      <c r="C63" s="1"/>
    </row>
    <row r="64" spans="1:3" s="4" customFormat="1" ht="17.25" customHeight="1">
      <c r="A64" s="5" t="s">
        <v>77</v>
      </c>
      <c r="C64" s="1"/>
    </row>
    <row r="65" spans="1:3" s="4" customFormat="1" ht="18.75" customHeight="1">
      <c r="A65" s="9" t="s">
        <v>10</v>
      </c>
      <c r="B65" s="9" t="s">
        <v>11</v>
      </c>
      <c r="C65" s="10" t="s">
        <v>12</v>
      </c>
    </row>
    <row r="66" spans="1:3" s="4" customFormat="1" ht="16.5" customHeight="1">
      <c r="A66" s="11" t="s">
        <v>13</v>
      </c>
      <c r="B66" s="11" t="s">
        <v>78</v>
      </c>
      <c r="C66" s="12">
        <v>0</v>
      </c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3" s="4" customFormat="1" ht="16.5" customHeight="1">
      <c r="A68" s="11"/>
      <c r="B68" s="11" t="s">
        <v>21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9" t="s">
        <v>80</v>
      </c>
      <c r="B70" s="19"/>
      <c r="C70" s="19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4" s="4" customFormat="1" ht="17.25" customHeight="1">
      <c r="A72" s="11" t="s">
        <v>13</v>
      </c>
      <c r="B72" s="11" t="s">
        <v>82</v>
      </c>
      <c r="C72" s="12">
        <f>35472572.04+14973258.22+27163645.75+107798.54+37341.634</f>
        <v>77754616.184</v>
      </c>
      <c r="D72" s="15"/>
    </row>
    <row r="73" spans="1:4" s="4" customFormat="1" ht="17.25" customHeight="1">
      <c r="A73" s="11" t="s">
        <v>15</v>
      </c>
      <c r="B73" s="11" t="s">
        <v>83</v>
      </c>
      <c r="C73" s="12">
        <f>4850000+20000+5678486.1+2468131.58+50000</f>
        <v>13066617.68</v>
      </c>
      <c r="D73" s="15"/>
    </row>
    <row r="74" spans="1:4" s="4" customFormat="1" ht="17.25" customHeight="1">
      <c r="A74" s="11" t="s">
        <v>17</v>
      </c>
      <c r="B74" s="11" t="s">
        <v>84</v>
      </c>
      <c r="C74" s="13">
        <v>416666.67</v>
      </c>
      <c r="D74" s="16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15"/>
    </row>
    <row r="76" spans="1:4" s="4" customFormat="1" ht="17.25" customHeight="1">
      <c r="A76" s="11"/>
      <c r="B76" s="11" t="s">
        <v>21</v>
      </c>
      <c r="C76" s="12">
        <f>SUM(C72:C75)</f>
        <v>91237900.534</v>
      </c>
      <c r="D76" s="15"/>
    </row>
    <row r="77" spans="1:4" s="4" customFormat="1" ht="21" customHeight="1">
      <c r="A77" s="5"/>
      <c r="C77" s="1"/>
      <c r="D77" s="14"/>
    </row>
    <row r="78" spans="1:5" s="4" customFormat="1" ht="18" customHeight="1">
      <c r="A78" s="5" t="s">
        <v>86</v>
      </c>
      <c r="C78" s="1"/>
      <c r="D78" s="14"/>
      <c r="E78" s="14"/>
    </row>
    <row r="79" spans="1:3" s="4" customFormat="1" ht="18.75" customHeight="1">
      <c r="A79" s="9" t="s">
        <v>10</v>
      </c>
      <c r="B79" s="9" t="s">
        <v>87</v>
      </c>
      <c r="C79" s="10" t="s">
        <v>12</v>
      </c>
    </row>
    <row r="80" spans="1:3" s="4" customFormat="1" ht="16.5" customHeight="1">
      <c r="A80" s="11" t="s">
        <v>13</v>
      </c>
      <c r="B80" s="11" t="s">
        <v>88</v>
      </c>
      <c r="C80" s="12">
        <v>0</v>
      </c>
    </row>
    <row r="81" spans="1:3" s="4" customFormat="1" ht="16.5" customHeight="1">
      <c r="A81" s="11" t="s">
        <v>15</v>
      </c>
      <c r="B81" s="11" t="s">
        <v>89</v>
      </c>
      <c r="C81" s="12">
        <f>4058113.85+1841.85</f>
        <v>4059955.7</v>
      </c>
    </row>
    <row r="82" spans="1:3" s="4" customFormat="1" ht="16.5" customHeight="1">
      <c r="A82" s="11" t="s">
        <v>17</v>
      </c>
      <c r="B82" s="11" t="s">
        <v>90</v>
      </c>
      <c r="C82" s="12">
        <f>9738.73-44.26</f>
        <v>9694.47</v>
      </c>
    </row>
    <row r="83" spans="1:3" s="4" customFormat="1" ht="16.5" customHeight="1">
      <c r="A83" s="11" t="s">
        <v>19</v>
      </c>
      <c r="B83" s="11" t="s">
        <v>91</v>
      </c>
      <c r="C83" s="12">
        <f>90400.01+201159.49+7606.13+28103.79-11.06-60.83-161-38.71</f>
        <v>326997.81999999995</v>
      </c>
    </row>
    <row r="84" spans="1:3" s="4" customFormat="1" ht="16.5" customHeight="1">
      <c r="A84" s="11"/>
      <c r="B84" s="11" t="s">
        <v>21</v>
      </c>
      <c r="C84" s="12">
        <f>SUM(C80:C83)</f>
        <v>4396647.99</v>
      </c>
    </row>
    <row r="85" ht="12.75">
      <c r="A85" s="2" t="s">
        <v>92</v>
      </c>
    </row>
    <row r="86" ht="12.75">
      <c r="A86" s="17" t="s">
        <v>93</v>
      </c>
    </row>
    <row r="87" spans="1:3" ht="12" customHeight="1">
      <c r="A87" s="20" t="s">
        <v>94</v>
      </c>
      <c r="B87" s="20"/>
      <c r="C87" s="20"/>
    </row>
    <row r="88" spans="1:3" s="18" customFormat="1" ht="24.75" customHeight="1">
      <c r="A88" s="21" t="s">
        <v>95</v>
      </c>
      <c r="B88" s="21"/>
      <c r="C88" s="21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